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45621"/>
</workbook>
</file>

<file path=xl/calcChain.xml><?xml version="1.0" encoding="utf-8"?>
<calcChain xmlns="http://schemas.openxmlformats.org/spreadsheetml/2006/main">
  <c r="F66" i="4" l="1"/>
  <c r="F51" i="4"/>
  <c r="F50" i="4"/>
  <c r="F42" i="4"/>
  <c r="F22" i="4"/>
  <c r="F29" i="4" s="1"/>
  <c r="F33" i="4" s="1"/>
  <c r="K21" i="1"/>
  <c r="G21" i="1"/>
  <c r="F53" i="4" l="1"/>
  <c r="F57" i="4" s="1"/>
  <c r="K27" i="1" l="1"/>
  <c r="K31" i="1" s="1"/>
  <c r="G27" i="1"/>
  <c r="G31" i="1" s="1"/>
  <c r="G35" i="1" l="1"/>
  <c r="G39" i="1" s="1"/>
  <c r="G37" i="1"/>
  <c r="G43" i="1"/>
  <c r="G44" i="1" s="1"/>
  <c r="K35" i="1"/>
  <c r="K39" i="1" s="1"/>
  <c r="K37" i="1"/>
  <c r="K43" i="1"/>
  <c r="K44" i="1" s="1"/>
  <c r="H37" i="3"/>
  <c r="G37" i="3"/>
  <c r="F37" i="3"/>
  <c r="E37" i="3"/>
  <c r="D37" i="3"/>
  <c r="E53" i="2"/>
  <c r="E47" i="2"/>
  <c r="E42" i="2"/>
  <c r="E59" i="2" s="1"/>
  <c r="E30" i="2"/>
  <c r="E23" i="2"/>
  <c r="I21" i="1"/>
  <c r="I27" i="1" s="1"/>
  <c r="I31" i="1" s="1"/>
  <c r="I43" i="1" s="1"/>
  <c r="E55" i="2" l="1"/>
  <c r="E57" i="2"/>
  <c r="E32" i="2"/>
  <c r="I37" i="1"/>
  <c r="I35" i="1"/>
  <c r="I39" i="1" s="1"/>
  <c r="D66" i="4" l="1"/>
  <c r="G23" i="3"/>
  <c r="I35" i="3"/>
  <c r="I33" i="3"/>
  <c r="I31" i="3"/>
  <c r="I29" i="3"/>
  <c r="I27" i="3"/>
  <c r="I13" i="3"/>
  <c r="D42" i="4"/>
  <c r="I37" i="3" l="1"/>
  <c r="E21" i="1" l="1"/>
  <c r="E27" i="1" l="1"/>
  <c r="E31" i="1" l="1"/>
  <c r="E43" i="1" s="1"/>
  <c r="D199" i="4"/>
  <c r="D198" i="4"/>
  <c r="D197" i="4"/>
  <c r="E35" i="1" l="1"/>
  <c r="E37" i="1"/>
  <c r="F23" i="3"/>
  <c r="F126" i="3" s="1"/>
  <c r="E23" i="3"/>
  <c r="E126" i="3" s="1"/>
  <c r="D23" i="3"/>
  <c r="D126" i="3" s="1"/>
  <c r="I21" i="3"/>
  <c r="I19" i="3"/>
  <c r="I17" i="3"/>
  <c r="H23" i="3"/>
  <c r="H126" i="3" s="1"/>
  <c r="I15" i="3"/>
  <c r="C47" i="2"/>
  <c r="I127" i="3"/>
  <c r="H127" i="3"/>
  <c r="C42" i="2"/>
  <c r="C59" i="2" s="1"/>
  <c r="F127" i="3"/>
  <c r="E127" i="3"/>
  <c r="D127" i="3"/>
  <c r="C53" i="2"/>
  <c r="C23" i="2"/>
  <c r="C30" i="2"/>
  <c r="D55" i="4"/>
  <c r="D51" i="4"/>
  <c r="E39" i="1" l="1"/>
  <c r="E44" i="1"/>
  <c r="I44" i="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<sst xmlns="http://schemas.openxmlformats.org/spreadsheetml/2006/main" count="178" uniqueCount="129">
  <si>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</si>
  <si>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</si>
  <si>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</si>
  <si>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</si>
  <si>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</si>
  <si>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</si>
  <si>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</si>
  <si>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</si>
  <si>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</si>
  <si>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</si>
  <si>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</si>
  <si>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</si>
  <si>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</si>
  <si>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</si>
  <si>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</si>
  <si>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</si>
  <si>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</si>
  <si>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</si>
  <si>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</si>
  <si>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</si>
  <si>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</si>
  <si>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</si>
  <si>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</si>
  <si>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</si>
  <si>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</si>
  <si>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</si>
  <si>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</si>
  <si>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</si>
  <si>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</si>
  <si>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</si>
  <si>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</si>
  <si>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</si>
  <si>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</si>
  <si>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</si>
  <si>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</si>
  <si>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</si>
  <si>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</si>
  <si>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</si>
  <si>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</si>
  <si>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</si>
  <si>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</si>
  <si>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</si>
  <si>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</si>
  <si>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</si>
  <si>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</si>
  <si>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</si>
  <si>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</si>
  <si>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</si>
  <si>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</si>
  <si>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</si>
  <si>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</si>
  <si>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</si>
  <si>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</si>
  <si>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</si>
  <si>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</si>
  <si>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</si>
  <si>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</si>
  <si>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</si>
  <si>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</si>
  <si>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</si>
  <si>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</si>
  <si>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</si>
  <si>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</si>
  <si>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</si>
  <si>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</si>
  <si>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</si>
  <si>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</si>
  <si>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</si>
  <si>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</si>
  <si>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</si>
  <si>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</si>
  <si>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</si>
  <si>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</si>
  <si>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</si>
  <si>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</si>
  <si>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</si>
  <si>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</si>
  <si>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</si>
  <si>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</si>
  <si>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</si>
  <si>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</si>
  <si>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</si>
  <si>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</si>
  <si>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</si>
  <si>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</si>
  <si>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</si>
  <si>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</si>
  <si>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</si>
  <si>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</si>
  <si>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</si>
  <si>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</si>
  <si>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</si>
  <si>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</si>
  <si>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</si>
  <si>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</si>
  <si>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</si>
  <si>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</si>
  <si>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</si>
  <si>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</si>
  <si>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</si>
  <si>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</si>
  <si>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</si>
  <si>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</si>
  <si>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</si>
  <si>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</si>
  <si>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</si>
  <si>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</si>
  <si>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</si>
  <si>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</si>
  <si>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</si>
  <si>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</si>
  <si>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</si>
  <si>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</si>
  <si>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</si>
  <si>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</si>
  <si>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Balance as at 1 January 2012</t>
  </si>
  <si>
    <t>Fair Value</t>
  </si>
  <si>
    <t>Adjustment Reserve</t>
  </si>
  <si>
    <t xml:space="preserve"> Fair value adjustment reserve</t>
  </si>
  <si>
    <t>The condensed financial statements should be read in conjunction with the accompanying explanatory notes attached to the financial statements and the audited financial statements for the financial year ended 31 December 2012.</t>
  </si>
  <si>
    <t>Balance as at 1 January 2013</t>
  </si>
  <si>
    <t>Share of profit/(loss) of associates</t>
  </si>
  <si>
    <t>Investment in associates</t>
  </si>
  <si>
    <t>Acquisition of investment in associates</t>
  </si>
  <si>
    <t>FOR THE THIRD QUARTER ENDED 30 SEPTEMBER 2013</t>
  </si>
  <si>
    <t>AS AT 30 SEPTEMBER 2013</t>
  </si>
  <si>
    <t xml:space="preserve">  Less: 8,083,200 treasury shares at cost</t>
  </si>
  <si>
    <t>Balance as at 30 September 2013</t>
  </si>
  <si>
    <t>Balance as at 30 September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</si>
</sst>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tabSelected="1" zoomScale="90" zoomScaleNormal="90" zoomScaleSheetLayoutView="80" workbookViewId="0"/>
  </sheetViews>
  <sheetFormatPr defaultRowHeight="12.75" x14ac:dyDescent="0.2"/>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96</v>
      </c>
    </row>
    <row r="2" spans="1:13" x14ac:dyDescent="0.2">
      <c r="A2" s="4" t="s">
        <v>37</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106</v>
      </c>
      <c r="B5" s="10"/>
      <c r="C5" s="6"/>
      <c r="D5" s="6"/>
      <c r="E5" s="6"/>
      <c r="F5" s="6"/>
      <c r="G5" s="6"/>
      <c r="H5" s="6"/>
      <c r="I5" s="7"/>
      <c r="J5" s="8"/>
      <c r="K5" s="7"/>
    </row>
    <row r="6" spans="1:13" x14ac:dyDescent="0.2">
      <c r="A6" s="14" t="s">
        <v>124</v>
      </c>
      <c r="B6" s="10"/>
      <c r="C6" s="6"/>
      <c r="D6" s="6"/>
      <c r="E6" s="6"/>
      <c r="F6" s="6"/>
      <c r="G6" s="6"/>
      <c r="H6" s="6"/>
      <c r="I6" s="7"/>
      <c r="J6" s="8"/>
      <c r="K6" s="7"/>
    </row>
    <row r="7" spans="1:13" x14ac:dyDescent="0.2">
      <c r="A7" s="14" t="s">
        <v>14</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39</v>
      </c>
      <c r="F9" s="65"/>
      <c r="G9" s="65"/>
      <c r="H9" s="66"/>
      <c r="I9" s="80" t="s">
        <v>40</v>
      </c>
      <c r="J9" s="81"/>
      <c r="K9" s="81"/>
    </row>
    <row r="10" spans="1:13" x14ac:dyDescent="0.2">
      <c r="A10" s="37"/>
      <c r="B10" s="8"/>
      <c r="C10" s="8"/>
      <c r="D10" s="8"/>
      <c r="E10" s="9" t="s">
        <v>47</v>
      </c>
      <c r="F10" s="9"/>
      <c r="G10" s="67" t="s">
        <v>16</v>
      </c>
      <c r="H10" s="67"/>
      <c r="I10" s="67" t="s">
        <v>47</v>
      </c>
      <c r="J10" s="37"/>
      <c r="K10" s="67" t="s">
        <v>16</v>
      </c>
    </row>
    <row r="11" spans="1:13" x14ac:dyDescent="0.2">
      <c r="A11" s="6"/>
      <c r="B11" s="68"/>
      <c r="C11" s="68"/>
      <c r="D11" s="68"/>
      <c r="E11" s="6" t="s">
        <v>44</v>
      </c>
      <c r="F11" s="6"/>
      <c r="G11" s="6" t="s">
        <v>48</v>
      </c>
      <c r="H11" s="67"/>
      <c r="I11" s="67" t="s">
        <v>44</v>
      </c>
      <c r="J11" s="6"/>
      <c r="K11" s="67" t="s">
        <v>48</v>
      </c>
    </row>
    <row r="12" spans="1:13" x14ac:dyDescent="0.2">
      <c r="A12" s="37"/>
      <c r="B12" s="8"/>
      <c r="C12" s="8"/>
      <c r="D12" s="8"/>
      <c r="E12" s="6" t="s">
        <v>15</v>
      </c>
      <c r="F12" s="6"/>
      <c r="G12" s="6" t="s">
        <v>15</v>
      </c>
      <c r="H12" s="6"/>
      <c r="I12" s="6" t="s">
        <v>54</v>
      </c>
      <c r="J12" s="37"/>
      <c r="K12" s="6" t="s">
        <v>49</v>
      </c>
    </row>
    <row r="13" spans="1:13" x14ac:dyDescent="0.2">
      <c r="A13" s="37"/>
      <c r="B13" s="8"/>
      <c r="C13" s="8"/>
      <c r="D13" s="8"/>
      <c r="E13" s="18">
        <v>41547</v>
      </c>
      <c r="F13" s="18"/>
      <c r="G13" s="18">
        <v>41182</v>
      </c>
      <c r="H13" s="18"/>
      <c r="I13" s="18">
        <v>41547</v>
      </c>
      <c r="J13" s="18"/>
      <c r="K13" s="18">
        <v>41182</v>
      </c>
    </row>
    <row r="14" spans="1:13" x14ac:dyDescent="0.2">
      <c r="A14" s="37"/>
      <c r="B14" s="8"/>
      <c r="C14" s="8"/>
      <c r="D14" s="8"/>
      <c r="E14" s="6" t="s">
        <v>5</v>
      </c>
      <c r="F14" s="6"/>
      <c r="G14" s="6" t="s">
        <v>5</v>
      </c>
      <c r="H14" s="6"/>
      <c r="I14" s="6" t="s">
        <v>5</v>
      </c>
      <c r="J14" s="37"/>
      <c r="K14" s="6" t="s">
        <v>5</v>
      </c>
    </row>
    <row r="15" spans="1:13" x14ac:dyDescent="0.2">
      <c r="A15" s="37" t="s">
        <v>56</v>
      </c>
      <c r="B15" s="8"/>
      <c r="C15" s="8"/>
      <c r="D15" s="8"/>
      <c r="E15" s="6"/>
      <c r="F15" s="6"/>
      <c r="G15" s="6"/>
      <c r="H15" s="6"/>
      <c r="I15" s="6"/>
      <c r="J15" s="37"/>
      <c r="K15" s="6"/>
    </row>
    <row r="16" spans="1:13" ht="13.5" thickBot="1" x14ac:dyDescent="0.25">
      <c r="A16" s="8" t="s">
        <v>6</v>
      </c>
      <c r="B16" s="69"/>
      <c r="D16" s="8"/>
      <c r="E16" s="53">
        <v>257459</v>
      </c>
      <c r="F16" s="36"/>
      <c r="G16" s="53">
        <v>306610</v>
      </c>
      <c r="H16" s="36"/>
      <c r="I16" s="53">
        <v>858620</v>
      </c>
      <c r="J16" s="36"/>
      <c r="K16" s="53">
        <v>857419</v>
      </c>
      <c r="M16" s="45"/>
    </row>
    <row r="17" spans="1:13" ht="13.5" thickTop="1" x14ac:dyDescent="0.2">
      <c r="A17" s="8"/>
      <c r="B17" s="69"/>
      <c r="D17" s="8"/>
      <c r="E17" s="36"/>
      <c r="F17" s="36"/>
      <c r="G17" s="36"/>
      <c r="H17" s="36"/>
      <c r="I17" s="36"/>
      <c r="J17" s="36"/>
      <c r="K17" s="36"/>
      <c r="M17" s="45"/>
    </row>
    <row r="18" spans="1:13" x14ac:dyDescent="0.2">
      <c r="A18" s="8" t="s">
        <v>86</v>
      </c>
      <c r="B18" s="8"/>
      <c r="D18" s="8"/>
      <c r="E18" s="36">
        <v>11609</v>
      </c>
      <c r="F18" s="36"/>
      <c r="G18" s="36">
        <v>15475</v>
      </c>
      <c r="H18" s="36"/>
      <c r="I18" s="36">
        <v>60753</v>
      </c>
      <c r="J18" s="36"/>
      <c r="K18" s="36">
        <v>53763</v>
      </c>
      <c r="M18" s="45"/>
    </row>
    <row r="19" spans="1:13" x14ac:dyDescent="0.2">
      <c r="A19" s="8" t="s">
        <v>98</v>
      </c>
      <c r="B19" s="8"/>
      <c r="D19" s="8"/>
      <c r="E19" s="36">
        <v>-9903</v>
      </c>
      <c r="F19" s="36"/>
      <c r="G19" s="36">
        <v>-9357</v>
      </c>
      <c r="H19" s="36"/>
      <c r="I19" s="36">
        <v>-29546</v>
      </c>
      <c r="J19" s="36"/>
      <c r="K19" s="36">
        <v>-29348</v>
      </c>
      <c r="M19" s="45"/>
    </row>
    <row r="20" spans="1:13" x14ac:dyDescent="0.2">
      <c r="A20" s="8"/>
      <c r="B20" s="8"/>
      <c r="D20" s="8"/>
      <c r="E20" s="24"/>
      <c r="F20" s="36"/>
      <c r="G20" s="24"/>
      <c r="H20" s="36"/>
      <c r="I20" s="24"/>
      <c r="J20" s="36"/>
      <c r="K20" s="24"/>
      <c r="M20" s="45"/>
    </row>
    <row r="21" spans="1:13" x14ac:dyDescent="0.2">
      <c r="A21" s="8" t="s">
        <v>51</v>
      </c>
      <c r="B21" s="8"/>
      <c r="D21" s="8"/>
      <c r="E21" s="36">
        <f>SUM(E18:E19)</f>
        <v>1706</v>
      </c>
      <c r="F21" s="36"/>
      <c r="G21" s="36">
        <f>SUM(G18:G19)</f>
        <v>6118</v>
      </c>
      <c r="H21" s="36"/>
      <c r="I21" s="36">
        <f>SUM(I18:I19)</f>
        <v>31207</v>
      </c>
      <c r="J21" s="36"/>
      <c r="K21" s="36">
        <f>SUM(K18:K19)</f>
        <v>24415</v>
      </c>
      <c r="M21" s="45"/>
    </row>
    <row r="22" spans="1:13" x14ac:dyDescent="0.2">
      <c r="A22" s="8"/>
      <c r="B22" s="8"/>
      <c r="D22" s="8"/>
      <c r="E22" s="36"/>
      <c r="F22" s="36"/>
      <c r="G22" s="36"/>
      <c r="H22" s="36"/>
      <c r="I22" s="36"/>
      <c r="J22" s="36"/>
      <c r="K22" s="36"/>
      <c r="M22" s="45"/>
    </row>
    <row r="23" spans="1:13" x14ac:dyDescent="0.2">
      <c r="A23" s="8" t="s">
        <v>22</v>
      </c>
      <c r="B23" s="69"/>
      <c r="D23" s="8"/>
      <c r="E23" s="36">
        <v>0</v>
      </c>
      <c r="F23" s="36"/>
      <c r="G23" s="36">
        <v>0</v>
      </c>
      <c r="H23" s="36"/>
      <c r="I23" s="36">
        <v>0</v>
      </c>
      <c r="J23" s="36"/>
      <c r="K23" s="36">
        <v>0</v>
      </c>
      <c r="M23" s="45"/>
    </row>
    <row r="24" spans="1:13" x14ac:dyDescent="0.2">
      <c r="A24" s="8" t="s">
        <v>23</v>
      </c>
      <c r="B24" s="69"/>
      <c r="D24" s="8"/>
      <c r="E24" s="36">
        <v>2119</v>
      </c>
      <c r="F24" s="36"/>
      <c r="G24" s="36">
        <v>1866</v>
      </c>
      <c r="H24" s="36"/>
      <c r="I24" s="36">
        <v>6017</v>
      </c>
      <c r="J24" s="36"/>
      <c r="K24" s="36">
        <v>5705</v>
      </c>
      <c r="M24" s="45"/>
    </row>
    <row r="25" spans="1:13" x14ac:dyDescent="0.2">
      <c r="A25" s="8" t="s">
        <v>121</v>
      </c>
      <c r="B25" s="69"/>
      <c r="D25" s="8"/>
      <c r="E25" s="36">
        <v>-22</v>
      </c>
      <c r="F25" s="36"/>
      <c r="G25" s="36">
        <v>0</v>
      </c>
      <c r="H25" s="36"/>
      <c r="I25" s="36">
        <v>-111</v>
      </c>
      <c r="J25" s="36"/>
      <c r="K25" s="36">
        <v>0</v>
      </c>
      <c r="M25" s="45"/>
    </row>
    <row r="26" spans="1:13" x14ac:dyDescent="0.2">
      <c r="A26" s="8"/>
      <c r="B26" s="8"/>
      <c r="D26" s="8"/>
      <c r="E26" s="24"/>
      <c r="F26" s="36"/>
      <c r="G26" s="24"/>
      <c r="H26" s="36"/>
      <c r="I26" s="24"/>
      <c r="J26" s="36"/>
      <c r="K26" s="24"/>
      <c r="M26" s="45"/>
    </row>
    <row r="27" spans="1:13" x14ac:dyDescent="0.2">
      <c r="A27" s="8" t="s">
        <v>52</v>
      </c>
      <c r="B27" s="69"/>
      <c r="D27" s="8"/>
      <c r="E27" s="36">
        <f>SUM(E21:E26)</f>
        <v>3803</v>
      </c>
      <c r="F27" s="36"/>
      <c r="G27" s="36">
        <f>SUM(G21:G26)</f>
        <v>7984</v>
      </c>
      <c r="H27" s="36"/>
      <c r="I27" s="36">
        <f>SUM(I21:I26)</f>
        <v>37113</v>
      </c>
      <c r="J27" s="36"/>
      <c r="K27" s="36">
        <f>SUM(K21:K26)</f>
        <v>30120</v>
      </c>
      <c r="M27" s="45"/>
    </row>
    <row r="28" spans="1:13" x14ac:dyDescent="0.2">
      <c r="A28" s="8"/>
      <c r="B28" s="8"/>
      <c r="D28" s="8"/>
      <c r="E28" s="36"/>
      <c r="F28" s="36"/>
      <c r="G28" s="36"/>
      <c r="H28" s="36"/>
      <c r="I28" s="36"/>
      <c r="J28" s="36"/>
      <c r="K28" s="36"/>
      <c r="M28" s="45"/>
    </row>
    <row r="29" spans="1:13" x14ac:dyDescent="0.2">
      <c r="A29" s="8" t="s">
        <v>8</v>
      </c>
      <c r="B29" s="69"/>
      <c r="D29" s="8"/>
      <c r="E29" s="36">
        <v>-867</v>
      </c>
      <c r="F29" s="36"/>
      <c r="G29" s="36">
        <v>-1832</v>
      </c>
      <c r="H29" s="70"/>
      <c r="I29" s="36">
        <v>-9127</v>
      </c>
      <c r="J29" s="36"/>
      <c r="K29" s="36">
        <v>-7735</v>
      </c>
      <c r="M29" s="45"/>
    </row>
    <row r="30" spans="1:13" x14ac:dyDescent="0.2">
      <c r="A30" s="8"/>
      <c r="B30" s="8"/>
      <c r="D30" s="8"/>
      <c r="E30" s="24"/>
      <c r="F30" s="36"/>
      <c r="G30" s="24"/>
      <c r="H30" s="36"/>
      <c r="I30" s="24"/>
      <c r="J30" s="36"/>
      <c r="K30" s="24"/>
      <c r="M30" s="45"/>
    </row>
    <row r="31" spans="1:13" x14ac:dyDescent="0.2">
      <c r="A31" s="71" t="s">
        <v>102</v>
      </c>
      <c r="B31" s="69"/>
      <c r="D31" s="8"/>
      <c r="E31" s="36">
        <f>SUM(E27:E30)</f>
        <v>2936</v>
      </c>
      <c r="F31" s="36"/>
      <c r="G31" s="36">
        <f>SUM(G27:G30)</f>
        <v>6152</v>
      </c>
      <c r="H31" s="36"/>
      <c r="I31" s="36">
        <f>SUM(I27:I30)</f>
        <v>27986</v>
      </c>
      <c r="J31" s="36"/>
      <c r="K31" s="36">
        <f>SUM(K27:K30)</f>
        <v>22385</v>
      </c>
      <c r="M31" s="45"/>
    </row>
    <row r="32" spans="1:13" x14ac:dyDescent="0.2">
      <c r="A32" s="71"/>
      <c r="B32" s="69"/>
      <c r="D32" s="8"/>
      <c r="E32" s="36"/>
      <c r="F32" s="36"/>
      <c r="G32" s="36"/>
      <c r="H32" s="36"/>
      <c r="I32" s="36"/>
      <c r="J32" s="36"/>
      <c r="K32" s="36"/>
      <c r="M32" s="45"/>
    </row>
    <row r="33" spans="1:13" x14ac:dyDescent="0.2">
      <c r="A33" s="71" t="s">
        <v>103</v>
      </c>
      <c r="B33" s="69"/>
      <c r="D33" s="8"/>
      <c r="E33" s="36">
        <v>0</v>
      </c>
      <c r="F33" s="36"/>
      <c r="G33" s="36">
        <v>65</v>
      </c>
      <c r="H33" s="36"/>
      <c r="I33" s="36">
        <v>750</v>
      </c>
      <c r="J33" s="36"/>
      <c r="K33" s="36">
        <v>65</v>
      </c>
      <c r="M33" s="45"/>
    </row>
    <row r="34" spans="1:13" x14ac:dyDescent="0.2">
      <c r="A34" s="8"/>
      <c r="B34" s="69"/>
      <c r="D34" s="8"/>
      <c r="E34" s="36"/>
      <c r="F34" s="36"/>
      <c r="G34" s="36"/>
      <c r="H34" s="36"/>
      <c r="I34" s="36"/>
      <c r="J34" s="36"/>
      <c r="K34" s="36"/>
      <c r="M34" s="45"/>
    </row>
    <row r="35" spans="1:13" ht="13.5" thickBot="1" x14ac:dyDescent="0.25">
      <c r="A35" s="8" t="s">
        <v>104</v>
      </c>
      <c r="B35" s="69"/>
      <c r="D35" s="8"/>
      <c r="E35" s="43">
        <f>SUM(E31:E34)</f>
        <v>2936</v>
      </c>
      <c r="F35" s="36"/>
      <c r="G35" s="43">
        <f>SUM(G31:G34)</f>
        <v>6217</v>
      </c>
      <c r="H35" s="36"/>
      <c r="I35" s="43">
        <f>SUM(I31:I34)</f>
        <v>28736</v>
      </c>
      <c r="J35" s="36"/>
      <c r="K35" s="43">
        <f>SUM(K31:K34)</f>
        <v>22450</v>
      </c>
      <c r="M35" s="45"/>
    </row>
    <row r="36" spans="1:13" ht="13.5" thickTop="1" x14ac:dyDescent="0.2">
      <c r="A36" s="8"/>
      <c r="B36" s="69"/>
      <c r="D36" s="8"/>
      <c r="E36" s="36"/>
      <c r="F36" s="36"/>
      <c r="G36" s="36"/>
      <c r="H36" s="36"/>
      <c r="I36" s="36"/>
      <c r="J36" s="36"/>
      <c r="K36" s="36"/>
      <c r="M36" s="45"/>
    </row>
    <row r="37" spans="1:13" ht="13.5" thickBot="1" x14ac:dyDescent="0.25">
      <c r="A37" s="8" t="s">
        <v>59</v>
      </c>
      <c r="B37" s="69"/>
      <c r="D37" s="8"/>
      <c r="E37" s="53">
        <f>E31</f>
        <v>2936</v>
      </c>
      <c r="F37" s="36"/>
      <c r="G37" s="53">
        <f>G31</f>
        <v>6152</v>
      </c>
      <c r="H37" s="36"/>
      <c r="I37" s="53">
        <f>I31</f>
        <v>27986</v>
      </c>
      <c r="J37" s="36"/>
      <c r="K37" s="53">
        <f>K31</f>
        <v>22385</v>
      </c>
      <c r="M37" s="45"/>
    </row>
    <row r="38" spans="1:13" ht="13.5" thickTop="1" x14ac:dyDescent="0.2">
      <c r="A38" s="8"/>
      <c r="B38" s="69"/>
      <c r="D38" s="8"/>
      <c r="E38" s="36"/>
      <c r="F38" s="36"/>
      <c r="G38" s="36"/>
      <c r="H38" s="36"/>
      <c r="I38" s="36"/>
      <c r="J38" s="36"/>
      <c r="K38" s="36"/>
      <c r="M38" s="45"/>
    </row>
    <row r="39" spans="1:13" ht="13.5" thickBot="1" x14ac:dyDescent="0.25">
      <c r="A39" s="8" t="s">
        <v>105</v>
      </c>
      <c r="B39" s="69"/>
      <c r="D39" s="8"/>
      <c r="E39" s="53">
        <f>E35</f>
        <v>2936</v>
      </c>
      <c r="F39" s="36"/>
      <c r="G39" s="53">
        <f>G35</f>
        <v>6217</v>
      </c>
      <c r="H39" s="36"/>
      <c r="I39" s="53">
        <f>I35</f>
        <v>28736</v>
      </c>
      <c r="J39" s="36"/>
      <c r="K39" s="53">
        <f>K35</f>
        <v>22450</v>
      </c>
      <c r="M39" s="45"/>
    </row>
    <row r="40" spans="1:13" ht="13.5" thickTop="1" x14ac:dyDescent="0.2">
      <c r="A40" s="8"/>
      <c r="B40" s="69"/>
      <c r="D40" s="8"/>
      <c r="E40" s="36"/>
      <c r="F40" s="36"/>
      <c r="G40" s="36"/>
      <c r="H40" s="36"/>
      <c r="I40" s="36"/>
      <c r="J40" s="36"/>
      <c r="K40" s="36"/>
      <c r="M40" s="45"/>
    </row>
    <row r="41" spans="1:13" x14ac:dyDescent="0.2">
      <c r="A41" s="37" t="s">
        <v>112</v>
      </c>
      <c r="B41" s="69"/>
      <c r="D41" s="8"/>
      <c r="E41" s="36"/>
      <c r="F41" s="36"/>
      <c r="G41" s="36"/>
      <c r="H41" s="36"/>
      <c r="I41" s="36"/>
      <c r="J41" s="36"/>
      <c r="K41" s="36"/>
      <c r="M41" s="45"/>
    </row>
    <row r="42" spans="1:13" x14ac:dyDescent="0.2">
      <c r="A42" s="37" t="s">
        <v>113</v>
      </c>
      <c r="B42" s="69"/>
      <c r="D42" s="8"/>
      <c r="E42" s="36"/>
      <c r="F42" s="36"/>
      <c r="G42" s="36"/>
      <c r="H42" s="36"/>
      <c r="I42" s="36"/>
      <c r="J42" s="36"/>
      <c r="K42" s="36"/>
      <c r="M42" s="45"/>
    </row>
    <row r="43" spans="1:13" x14ac:dyDescent="0.2">
      <c r="A43" s="71" t="s">
        <v>53</v>
      </c>
      <c r="B43" s="69"/>
      <c r="D43" s="8"/>
      <c r="E43" s="72">
        <f>E31/371937.931*100</f>
        <v>0.7893790214152695</v>
      </c>
      <c r="F43" s="72"/>
      <c r="G43" s="72">
        <f>G31/373171*100</f>
        <v>1.6485739781494275</v>
      </c>
      <c r="H43" s="72"/>
      <c r="I43" s="72">
        <f>I31/372087.845*100</f>
        <v>7.5213421712284108</v>
      </c>
      <c r="J43" s="36"/>
      <c r="K43" s="72">
        <f>K31/373190*100</f>
        <v>5.9982850558696645</v>
      </c>
      <c r="M43" s="45"/>
    </row>
    <row r="44" spans="1:13" x14ac:dyDescent="0.2">
      <c r="A44" s="71" t="s">
        <v>57</v>
      </c>
      <c r="B44" s="69"/>
      <c r="D44" s="8"/>
      <c r="E44" s="72">
        <f>E43</f>
        <v>0.7893790214152695</v>
      </c>
      <c r="F44" s="72"/>
      <c r="G44" s="72">
        <f>G43</f>
        <v>1.6485739781494275</v>
      </c>
      <c r="H44" s="72"/>
      <c r="I44" s="72">
        <f>I43</f>
        <v>7.5213421712284108</v>
      </c>
      <c r="J44" s="72"/>
      <c r="K44" s="72">
        <f>K43</f>
        <v>5.9982850558696645</v>
      </c>
      <c r="M44" s="45"/>
    </row>
    <row r="45" spans="1:13" x14ac:dyDescent="0.2">
      <c r="A45" s="37"/>
      <c r="B45" s="8"/>
      <c r="C45" s="8"/>
      <c r="D45" s="8"/>
      <c r="E45" s="75"/>
      <c r="F45" s="36"/>
      <c r="G45" s="36"/>
      <c r="H45" s="36"/>
      <c r="I45" s="75"/>
      <c r="J45" s="36"/>
      <c r="K45" s="7"/>
      <c r="M45" s="45"/>
    </row>
    <row r="46" spans="1:13" x14ac:dyDescent="0.2">
      <c r="A46" s="33" t="s">
        <v>18</v>
      </c>
      <c r="E46" s="73"/>
    </row>
    <row r="47" spans="1:13" x14ac:dyDescent="0.2">
      <c r="A47" s="37"/>
    </row>
    <row r="48" spans="1:13" ht="30" customHeight="1" x14ac:dyDescent="0.2">
      <c r="A48" s="82" t="s">
        <v>119</v>
      </c>
      <c r="B48" s="82"/>
      <c r="C48" s="82"/>
      <c r="D48" s="82"/>
      <c r="E48" s="82"/>
      <c r="F48" s="82"/>
      <c r="G48" s="82"/>
      <c r="H48" s="82"/>
      <c r="I48" s="82"/>
      <c r="J48" s="82"/>
      <c r="K48" s="82"/>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1</v>
      </c>
      <c r="I213" s="3" t="b">
        <f>I21+I23+I24=I27</f>
        <v>0</v>
      </c>
      <c r="K213" s="3" t="b">
        <f>K21+K23+K24=K27</f>
        <v>1</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heetViews>
  <sheetFormatPr defaultRowHeight="12.75" x14ac:dyDescent="0.2"/>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96</v>
      </c>
      <c r="C1" s="1"/>
      <c r="D1" s="1"/>
      <c r="E1" s="15"/>
      <c r="F1" s="15"/>
      <c r="G1" s="46"/>
    </row>
    <row r="2" spans="1:7" ht="14.25" x14ac:dyDescent="0.2">
      <c r="A2" s="4" t="s">
        <v>37</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107</v>
      </c>
      <c r="B6" s="11"/>
      <c r="C6" s="1"/>
      <c r="D6" s="1"/>
      <c r="E6" s="15"/>
      <c r="F6" s="15"/>
      <c r="G6" s="46"/>
    </row>
    <row r="7" spans="1:7" x14ac:dyDescent="0.2">
      <c r="A7" s="11" t="s">
        <v>125</v>
      </c>
      <c r="B7" s="11"/>
      <c r="C7" s="1"/>
      <c r="D7" s="1"/>
      <c r="E7" s="15"/>
      <c r="F7" s="15"/>
      <c r="G7" s="46"/>
    </row>
    <row r="8" spans="1:7" x14ac:dyDescent="0.2">
      <c r="A8" s="11" t="s">
        <v>14</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21</v>
      </c>
      <c r="D11" s="17"/>
      <c r="E11" s="17" t="s">
        <v>45</v>
      </c>
      <c r="F11" s="15"/>
    </row>
    <row r="12" spans="1:7" x14ac:dyDescent="0.2">
      <c r="A12" s="1"/>
      <c r="B12" s="1"/>
      <c r="C12" s="17" t="s">
        <v>41</v>
      </c>
      <c r="D12" s="1"/>
      <c r="E12" s="17" t="s">
        <v>46</v>
      </c>
      <c r="F12" s="15"/>
    </row>
    <row r="13" spans="1:7" x14ac:dyDescent="0.2">
      <c r="A13" s="1"/>
      <c r="B13" s="1"/>
      <c r="C13" s="17" t="s">
        <v>15</v>
      </c>
      <c r="D13" s="1"/>
      <c r="E13" s="17" t="s">
        <v>55</v>
      </c>
      <c r="F13" s="15"/>
    </row>
    <row r="14" spans="1:7" x14ac:dyDescent="0.2">
      <c r="A14" s="1"/>
      <c r="B14" s="1"/>
      <c r="C14" s="49">
        <v>41547</v>
      </c>
      <c r="D14" s="1"/>
      <c r="E14" s="49">
        <v>41274</v>
      </c>
      <c r="F14" s="15"/>
    </row>
    <row r="15" spans="1:7" x14ac:dyDescent="0.2">
      <c r="A15" s="1"/>
      <c r="B15" s="1"/>
      <c r="C15" s="17" t="s">
        <v>5</v>
      </c>
      <c r="D15" s="1"/>
      <c r="E15" s="17" t="s">
        <v>5</v>
      </c>
      <c r="F15" s="15"/>
    </row>
    <row r="16" spans="1:7" ht="14.25" x14ac:dyDescent="0.2">
      <c r="A16" s="50" t="s">
        <v>61</v>
      </c>
      <c r="B16" s="1"/>
      <c r="C16" s="17"/>
      <c r="D16" s="1"/>
      <c r="E16" s="17"/>
    </row>
    <row r="17" spans="1:6" x14ac:dyDescent="0.2">
      <c r="A17" s="1"/>
      <c r="B17" s="1"/>
      <c r="C17" s="17"/>
      <c r="D17" s="1"/>
      <c r="E17" s="17"/>
    </row>
    <row r="18" spans="1:6" x14ac:dyDescent="0.2">
      <c r="A18" s="51" t="s">
        <v>20</v>
      </c>
      <c r="B18" s="51"/>
      <c r="C18" s="1"/>
      <c r="D18" s="1"/>
      <c r="E18" s="1"/>
    </row>
    <row r="19" spans="1:6" x14ac:dyDescent="0.2">
      <c r="A19" s="12" t="s">
        <v>0</v>
      </c>
      <c r="B19" s="12"/>
      <c r="C19" s="12">
        <v>246688</v>
      </c>
      <c r="D19" s="12"/>
      <c r="E19" s="12">
        <v>264208</v>
      </c>
      <c r="F19" s="45"/>
    </row>
    <row r="20" spans="1:6" x14ac:dyDescent="0.2">
      <c r="A20" s="12" t="s">
        <v>122</v>
      </c>
      <c r="B20" s="12"/>
      <c r="C20" s="12">
        <v>8153</v>
      </c>
      <c r="D20" s="12"/>
      <c r="E20" s="12">
        <v>0</v>
      </c>
      <c r="F20" s="45"/>
    </row>
    <row r="21" spans="1:6" x14ac:dyDescent="0.2">
      <c r="A21" s="12" t="s">
        <v>89</v>
      </c>
      <c r="B21" s="12"/>
      <c r="C21" s="12">
        <v>4452</v>
      </c>
      <c r="D21" s="12"/>
      <c r="E21" s="12">
        <v>3207</v>
      </c>
      <c r="F21" s="45"/>
    </row>
    <row r="22" spans="1:6" x14ac:dyDescent="0.2">
      <c r="A22" s="12" t="s">
        <v>66</v>
      </c>
      <c r="B22" s="12"/>
      <c r="C22" s="12">
        <v>18563</v>
      </c>
      <c r="D22" s="12"/>
      <c r="E22" s="12">
        <v>18740</v>
      </c>
      <c r="F22" s="45"/>
    </row>
    <row r="23" spans="1:6" x14ac:dyDescent="0.2">
      <c r="A23" s="51"/>
      <c r="B23" s="51"/>
      <c r="C23" s="27">
        <f>SUM(C19:C22)</f>
        <v>277856</v>
      </c>
      <c r="D23" s="12"/>
      <c r="E23" s="27">
        <f>SUM(E19:E22)</f>
        <v>286155</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181460</v>
      </c>
      <c r="D27" s="36"/>
      <c r="E27" s="36">
        <v>194943</v>
      </c>
      <c r="F27" s="45"/>
    </row>
    <row r="28" spans="1:6" x14ac:dyDescent="0.2">
      <c r="A28" s="36" t="s">
        <v>12</v>
      </c>
      <c r="B28" s="36"/>
      <c r="C28" s="36">
        <v>139269</v>
      </c>
      <c r="D28" s="36"/>
      <c r="E28" s="36">
        <v>129647</v>
      </c>
      <c r="F28" s="45"/>
    </row>
    <row r="29" spans="1:6" x14ac:dyDescent="0.2">
      <c r="A29" s="36" t="s">
        <v>3</v>
      </c>
      <c r="B29" s="36"/>
      <c r="C29" s="36">
        <v>287785</v>
      </c>
      <c r="D29" s="36"/>
      <c r="E29" s="36">
        <v>236833</v>
      </c>
      <c r="F29" s="45"/>
    </row>
    <row r="30" spans="1:6" x14ac:dyDescent="0.2">
      <c r="A30" s="36"/>
      <c r="B30" s="36"/>
      <c r="C30" s="27">
        <f>SUM(C27:C29)</f>
        <v>608514</v>
      </c>
      <c r="D30" s="36"/>
      <c r="E30" s="27">
        <f>SUM(E27:E29)</f>
        <v>561423</v>
      </c>
      <c r="F30" s="45"/>
    </row>
    <row r="31" spans="1:6" x14ac:dyDescent="0.2">
      <c r="A31" s="36"/>
      <c r="B31" s="36"/>
      <c r="C31" s="36"/>
      <c r="D31" s="36"/>
      <c r="E31" s="36"/>
      <c r="F31" s="45"/>
    </row>
    <row r="32" spans="1:6" ht="13.5" thickBot="1" x14ac:dyDescent="0.25">
      <c r="A32" s="52" t="s">
        <v>62</v>
      </c>
      <c r="B32" s="36"/>
      <c r="C32" s="53">
        <f>C23+C30</f>
        <v>886370</v>
      </c>
      <c r="D32" s="36"/>
      <c r="E32" s="53">
        <f>E23+E30</f>
        <v>847578</v>
      </c>
      <c r="F32" s="45"/>
    </row>
    <row r="33" spans="1:6" ht="13.5" thickTop="1" x14ac:dyDescent="0.2">
      <c r="A33" s="36"/>
      <c r="B33" s="36"/>
      <c r="C33" s="36"/>
      <c r="D33" s="36"/>
      <c r="E33" s="36"/>
      <c r="F33" s="45"/>
    </row>
    <row r="34" spans="1:6" ht="14.25" x14ac:dyDescent="0.2">
      <c r="A34" s="50" t="s">
        <v>60</v>
      </c>
      <c r="B34" s="11"/>
      <c r="C34" s="12"/>
      <c r="D34" s="12"/>
      <c r="E34" s="12"/>
      <c r="F34" s="45"/>
    </row>
    <row r="35" spans="1:6" x14ac:dyDescent="0.2">
      <c r="A35" s="11"/>
      <c r="B35" s="11"/>
      <c r="C35" s="12"/>
      <c r="D35" s="12"/>
      <c r="E35" s="12"/>
      <c r="F35" s="45"/>
    </row>
    <row r="36" spans="1:6" x14ac:dyDescent="0.2">
      <c r="A36" s="11" t="s">
        <v>67</v>
      </c>
      <c r="B36" s="11"/>
      <c r="C36" s="12"/>
      <c r="D36" s="12"/>
      <c r="E36" s="12"/>
      <c r="F36" s="45"/>
    </row>
    <row r="37" spans="1:6" x14ac:dyDescent="0.2">
      <c r="A37" s="1" t="s">
        <v>68</v>
      </c>
      <c r="B37" s="1"/>
      <c r="C37" s="12">
        <v>380000</v>
      </c>
      <c r="D37" s="1"/>
      <c r="E37" s="12">
        <v>380000</v>
      </c>
      <c r="F37" s="45"/>
    </row>
    <row r="38" spans="1:6" x14ac:dyDescent="0.2">
      <c r="A38" s="1" t="s">
        <v>85</v>
      </c>
      <c r="B38" s="1"/>
      <c r="C38" s="12">
        <v>32441</v>
      </c>
      <c r="D38" s="1"/>
      <c r="E38" s="12">
        <v>32441</v>
      </c>
      <c r="F38" s="45"/>
    </row>
    <row r="39" spans="1:6" x14ac:dyDescent="0.2">
      <c r="A39" s="1" t="s">
        <v>126</v>
      </c>
      <c r="B39" s="1"/>
      <c r="C39" s="12">
        <v>-8950</v>
      </c>
      <c r="D39" s="1"/>
      <c r="E39" s="12">
        <v>-7992</v>
      </c>
      <c r="F39" s="45"/>
    </row>
    <row r="40" spans="1:6" x14ac:dyDescent="0.2">
      <c r="A40" s="1" t="s">
        <v>118</v>
      </c>
      <c r="B40" s="1"/>
      <c r="C40" s="12">
        <v>774</v>
      </c>
      <c r="D40" s="1"/>
      <c r="E40" s="12">
        <v>24</v>
      </c>
      <c r="F40" s="45"/>
    </row>
    <row r="41" spans="1:6" x14ac:dyDescent="0.2">
      <c r="A41" s="1" t="s">
        <v>90</v>
      </c>
      <c r="B41" s="1"/>
      <c r="C41" s="12">
        <v>370575</v>
      </c>
      <c r="D41" s="34"/>
      <c r="E41" s="12">
        <v>368625</v>
      </c>
      <c r="F41" s="45"/>
    </row>
    <row r="42" spans="1:6" x14ac:dyDescent="0.2">
      <c r="A42" s="11" t="s">
        <v>94</v>
      </c>
      <c r="B42" s="11"/>
      <c r="C42" s="27">
        <f>SUM(C37:C41)</f>
        <v>774840</v>
      </c>
      <c r="D42" s="1"/>
      <c r="E42" s="27">
        <f>SUM(E37:E41)</f>
        <v>773098</v>
      </c>
      <c r="F42" s="45"/>
    </row>
    <row r="43" spans="1:6" x14ac:dyDescent="0.2">
      <c r="A43" s="11"/>
      <c r="B43" s="11"/>
      <c r="C43" s="36"/>
      <c r="D43" s="1"/>
      <c r="E43" s="36"/>
      <c r="F43" s="45"/>
    </row>
    <row r="44" spans="1:6" x14ac:dyDescent="0.2">
      <c r="A44" s="11" t="s">
        <v>69</v>
      </c>
      <c r="B44" s="11"/>
      <c r="D44" s="1"/>
      <c r="F44" s="45"/>
    </row>
    <row r="45" spans="1:6" x14ac:dyDescent="0.2">
      <c r="A45" s="1" t="s">
        <v>70</v>
      </c>
      <c r="B45" s="11"/>
      <c r="C45" s="12">
        <v>30055</v>
      </c>
      <c r="D45" s="1"/>
      <c r="E45" s="12">
        <v>33376</v>
      </c>
      <c r="F45" s="45"/>
    </row>
    <row r="46" spans="1:6" x14ac:dyDescent="0.2">
      <c r="A46" s="1" t="s">
        <v>79</v>
      </c>
      <c r="B46" s="36"/>
      <c r="C46" s="36">
        <v>0</v>
      </c>
      <c r="D46" s="1"/>
      <c r="E46" s="36">
        <v>0</v>
      </c>
      <c r="F46" s="45"/>
    </row>
    <row r="47" spans="1:6" x14ac:dyDescent="0.2">
      <c r="A47" s="1"/>
      <c r="B47" s="11"/>
      <c r="C47" s="27">
        <f>SUM(C45:C46)</f>
        <v>30055</v>
      </c>
      <c r="D47" s="34"/>
      <c r="E47" s="27">
        <f>SUM(E45:E46)</f>
        <v>33376</v>
      </c>
      <c r="F47" s="45"/>
    </row>
    <row r="48" spans="1:6" x14ac:dyDescent="0.2">
      <c r="A48" s="1"/>
      <c r="B48" s="11"/>
      <c r="C48" s="36"/>
      <c r="D48" s="34"/>
      <c r="E48" s="36"/>
      <c r="F48" s="45"/>
    </row>
    <row r="49" spans="1:7" x14ac:dyDescent="0.2">
      <c r="A49" s="11" t="s">
        <v>71</v>
      </c>
      <c r="B49" s="52"/>
      <c r="C49" s="36"/>
      <c r="D49" s="36"/>
      <c r="E49" s="36"/>
      <c r="F49" s="45"/>
    </row>
    <row r="50" spans="1:7" x14ac:dyDescent="0.2">
      <c r="A50" s="36" t="s">
        <v>11</v>
      </c>
      <c r="B50" s="36"/>
      <c r="C50" s="36">
        <v>77760</v>
      </c>
      <c r="D50" s="36"/>
      <c r="E50" s="36">
        <v>41104</v>
      </c>
      <c r="F50" s="45"/>
    </row>
    <row r="51" spans="1:7" x14ac:dyDescent="0.2">
      <c r="A51" s="36" t="s">
        <v>13</v>
      </c>
      <c r="B51" s="36"/>
      <c r="C51" s="36">
        <v>0</v>
      </c>
      <c r="D51" s="36"/>
      <c r="E51" s="36"/>
      <c r="F51" s="45"/>
    </row>
    <row r="52" spans="1:7" x14ac:dyDescent="0.2">
      <c r="A52" s="36" t="s">
        <v>4</v>
      </c>
      <c r="B52" s="36"/>
      <c r="C52" s="36">
        <v>3715</v>
      </c>
      <c r="D52" s="36"/>
      <c r="E52" s="36">
        <v>0</v>
      </c>
      <c r="F52" s="45"/>
    </row>
    <row r="53" spans="1:7" x14ac:dyDescent="0.2">
      <c r="A53" s="36"/>
      <c r="B53" s="36"/>
      <c r="C53" s="27">
        <f>SUM(C50:C52)</f>
        <v>81475</v>
      </c>
      <c r="D53" s="36"/>
      <c r="E53" s="27">
        <f>SUM(E50:E52)</f>
        <v>41104</v>
      </c>
      <c r="F53" s="45"/>
    </row>
    <row r="54" spans="1:7" x14ac:dyDescent="0.2">
      <c r="A54" s="1"/>
      <c r="B54" s="11"/>
      <c r="C54" s="36"/>
      <c r="D54" s="34"/>
      <c r="E54" s="36"/>
      <c r="F54" s="45"/>
    </row>
    <row r="55" spans="1:7" x14ac:dyDescent="0.2">
      <c r="A55" s="11" t="s">
        <v>63</v>
      </c>
      <c r="B55" s="11"/>
      <c r="C55" s="24">
        <f>C47+C53</f>
        <v>111530</v>
      </c>
      <c r="D55" s="34"/>
      <c r="E55" s="24">
        <f>E47+E53</f>
        <v>74480</v>
      </c>
      <c r="F55" s="45"/>
    </row>
    <row r="56" spans="1:7" x14ac:dyDescent="0.2">
      <c r="A56" s="1"/>
      <c r="B56" s="11"/>
      <c r="C56" s="36"/>
      <c r="D56" s="34"/>
      <c r="E56" s="36"/>
      <c r="F56" s="45"/>
    </row>
    <row r="57" spans="1:7" ht="13.5" thickBot="1" x14ac:dyDescent="0.25">
      <c r="A57" s="11" t="s">
        <v>64</v>
      </c>
      <c r="B57" s="11"/>
      <c r="C57" s="53">
        <f>C42+C55</f>
        <v>886370</v>
      </c>
      <c r="D57" s="1"/>
      <c r="E57" s="53">
        <f>E42+E55</f>
        <v>847578</v>
      </c>
      <c r="F57" s="45"/>
    </row>
    <row r="58" spans="1:7" ht="13.5" thickTop="1" x14ac:dyDescent="0.2">
      <c r="A58" s="54"/>
      <c r="B58" s="54"/>
      <c r="C58" s="55"/>
      <c r="D58" s="1"/>
      <c r="E58" s="55"/>
      <c r="F58" s="45"/>
    </row>
    <row r="59" spans="1:7" ht="13.5" thickBot="1" x14ac:dyDescent="0.25">
      <c r="A59" s="56" t="s">
        <v>65</v>
      </c>
      <c r="B59" s="56"/>
      <c r="C59" s="57">
        <f>C42/371916.8</f>
        <v>2.0833691836453747</v>
      </c>
      <c r="D59" s="1"/>
      <c r="E59" s="57">
        <f>E42/372715.9</f>
        <v>2.0742286551231111</v>
      </c>
      <c r="F59" s="45"/>
    </row>
    <row r="60" spans="1:7" ht="13.5" thickTop="1" x14ac:dyDescent="0.2">
      <c r="A60" s="54"/>
      <c r="B60" s="54"/>
      <c r="C60" s="55"/>
      <c r="D60" s="1"/>
      <c r="E60" s="55"/>
    </row>
    <row r="61" spans="1:7" x14ac:dyDescent="0.2">
      <c r="A61" s="33" t="s">
        <v>18</v>
      </c>
      <c r="B61" s="12"/>
      <c r="C61" s="58"/>
      <c r="D61" s="1"/>
      <c r="E61" s="15"/>
    </row>
    <row r="62" spans="1:7" ht="14.25" x14ac:dyDescent="0.2">
      <c r="A62" s="59"/>
      <c r="B62" s="12"/>
      <c r="C62" s="39"/>
      <c r="D62" s="1"/>
      <c r="E62" s="15"/>
    </row>
    <row r="63" spans="1:7" ht="31.5" customHeight="1" x14ac:dyDescent="0.25">
      <c r="A63" s="83" t="s">
        <v>119</v>
      </c>
      <c r="B63" s="83"/>
      <c r="C63" s="83"/>
      <c r="D63" s="83"/>
      <c r="E63" s="83"/>
      <c r="F63" s="60"/>
      <c r="G63" s="60"/>
    </row>
    <row r="64" spans="1:7" ht="15" customHeight="1" x14ac:dyDescent="0.2">
      <c r="A64" s="83"/>
      <c r="B64" s="83"/>
      <c r="C64" s="83"/>
      <c r="D64" s="83"/>
      <c r="E64" s="83"/>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Normal="100" workbookViewId="0"/>
  </sheetViews>
  <sheetFormatPr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96</v>
      </c>
    </row>
    <row r="2" spans="1:12" x14ac:dyDescent="0.2">
      <c r="A2" s="4" t="s">
        <v>37</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108</v>
      </c>
      <c r="B5" s="1"/>
      <c r="C5" s="1"/>
      <c r="D5" s="12"/>
      <c r="E5" s="1"/>
      <c r="F5" s="1"/>
      <c r="G5" s="13"/>
      <c r="H5" s="13"/>
    </row>
    <row r="6" spans="1:12" x14ac:dyDescent="0.2">
      <c r="A6" s="14" t="s">
        <v>124</v>
      </c>
      <c r="B6" s="10"/>
      <c r="C6" s="6"/>
      <c r="D6" s="6"/>
      <c r="E6" s="6"/>
      <c r="F6" s="6"/>
      <c r="G6" s="6"/>
      <c r="H6" s="6"/>
      <c r="I6" s="7"/>
      <c r="J6" s="8"/>
      <c r="K6" s="7"/>
      <c r="L6" s="9"/>
    </row>
    <row r="7" spans="1:12" x14ac:dyDescent="0.2">
      <c r="A7" s="11" t="s">
        <v>14</v>
      </c>
      <c r="B7" s="1"/>
      <c r="C7" s="1"/>
      <c r="D7" s="1"/>
      <c r="E7" s="1"/>
      <c r="F7" s="1"/>
      <c r="G7" s="13"/>
      <c r="H7" s="13"/>
    </row>
    <row r="8" spans="1:12" x14ac:dyDescent="0.2">
      <c r="A8" s="11"/>
      <c r="B8" s="1"/>
      <c r="C8" s="1"/>
      <c r="D8" s="15"/>
      <c r="E8" s="1"/>
      <c r="F8" s="15"/>
      <c r="G8" s="13"/>
    </row>
    <row r="9" spans="1:12" x14ac:dyDescent="0.2">
      <c r="A9" s="11"/>
      <c r="B9" s="1"/>
      <c r="C9" s="1"/>
      <c r="D9" s="16" t="s">
        <v>50</v>
      </c>
      <c r="E9" s="16"/>
      <c r="F9" s="16"/>
      <c r="G9" s="13"/>
    </row>
    <row r="10" spans="1:12" x14ac:dyDescent="0.2">
      <c r="A10" s="11"/>
      <c r="B10" s="1"/>
      <c r="C10" s="1"/>
      <c r="D10" s="17" t="s">
        <v>47</v>
      </c>
      <c r="E10" s="11"/>
      <c r="F10" s="17" t="s">
        <v>16</v>
      </c>
      <c r="G10" s="13"/>
    </row>
    <row r="11" spans="1:12" x14ac:dyDescent="0.2">
      <c r="A11" s="11"/>
      <c r="B11" s="1"/>
      <c r="C11" s="1"/>
      <c r="D11" s="17" t="s">
        <v>44</v>
      </c>
      <c r="E11" s="11"/>
      <c r="F11" s="17" t="s">
        <v>48</v>
      </c>
      <c r="G11" s="13"/>
    </row>
    <row r="12" spans="1:12" x14ac:dyDescent="0.2">
      <c r="A12" s="11"/>
      <c r="B12" s="1"/>
      <c r="C12" s="1"/>
      <c r="D12" s="17" t="s">
        <v>54</v>
      </c>
      <c r="E12" s="11"/>
      <c r="F12" s="17" t="s">
        <v>49</v>
      </c>
      <c r="G12" s="13"/>
    </row>
    <row r="13" spans="1:12" x14ac:dyDescent="0.2">
      <c r="A13" s="11"/>
      <c r="B13" s="11"/>
      <c r="C13" s="11"/>
      <c r="D13" s="18">
        <v>41547</v>
      </c>
      <c r="E13" s="18"/>
      <c r="F13" s="18">
        <v>41182</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72</v>
      </c>
      <c r="B16" s="20"/>
      <c r="C16" s="20"/>
      <c r="D16" s="21"/>
      <c r="E16" s="13"/>
      <c r="F16" s="21"/>
      <c r="G16" s="13"/>
    </row>
    <row r="17" spans="1:6" x14ac:dyDescent="0.2">
      <c r="A17" s="20"/>
      <c r="B17" s="20" t="s">
        <v>7</v>
      </c>
      <c r="C17" s="20"/>
      <c r="D17" s="21">
        <v>37113</v>
      </c>
      <c r="E17" s="13"/>
      <c r="F17" s="21">
        <v>30120</v>
      </c>
    </row>
    <row r="18" spans="1:6" x14ac:dyDescent="0.2">
      <c r="A18" s="22"/>
      <c r="B18" s="20" t="s">
        <v>25</v>
      </c>
      <c r="C18" s="20"/>
      <c r="D18" s="21"/>
      <c r="E18" s="13"/>
      <c r="F18" s="21"/>
    </row>
    <row r="19" spans="1:6" x14ac:dyDescent="0.2">
      <c r="A19" s="20"/>
      <c r="B19" s="23"/>
      <c r="C19" s="20" t="s">
        <v>32</v>
      </c>
      <c r="D19" s="21">
        <v>30459</v>
      </c>
      <c r="E19" s="13"/>
      <c r="F19" s="21">
        <v>29580</v>
      </c>
    </row>
    <row r="20" spans="1:6" x14ac:dyDescent="0.2">
      <c r="A20" s="20"/>
      <c r="B20" s="23"/>
      <c r="C20" s="20" t="s">
        <v>33</v>
      </c>
      <c r="D20" s="21">
        <v>-1295</v>
      </c>
      <c r="E20" s="13"/>
      <c r="F20" s="21">
        <v>-1394</v>
      </c>
    </row>
    <row r="21" spans="1:6" x14ac:dyDescent="0.2">
      <c r="A21" s="20"/>
      <c r="B21" s="23"/>
      <c r="C21" s="20"/>
      <c r="D21" s="24"/>
      <c r="E21" s="13"/>
      <c r="F21" s="24"/>
    </row>
    <row r="22" spans="1:6" x14ac:dyDescent="0.2">
      <c r="A22" s="20"/>
      <c r="B22" s="25" t="s">
        <v>97</v>
      </c>
      <c r="C22" s="20"/>
      <c r="D22" s="12">
        <f>SUM(D17:D21)</f>
        <v>66277</v>
      </c>
      <c r="E22" s="26"/>
      <c r="F22" s="12">
        <f>SUM(F17:F21)</f>
        <v>58306</v>
      </c>
    </row>
    <row r="23" spans="1:6" x14ac:dyDescent="0.2">
      <c r="A23" s="20"/>
      <c r="B23" s="25"/>
      <c r="C23" s="20"/>
      <c r="D23" s="12"/>
      <c r="E23" s="13"/>
      <c r="F23" s="12"/>
    </row>
    <row r="24" spans="1:6" x14ac:dyDescent="0.2">
      <c r="A24" s="20"/>
      <c r="B24" s="25" t="s">
        <v>95</v>
      </c>
      <c r="C24" s="20"/>
      <c r="D24" s="12"/>
      <c r="E24" s="13"/>
      <c r="F24" s="12"/>
    </row>
    <row r="25" spans="1:6" x14ac:dyDescent="0.2">
      <c r="A25" s="20"/>
      <c r="B25" s="23"/>
      <c r="C25" s="20" t="s">
        <v>2</v>
      </c>
      <c r="D25" s="21">
        <v>13483</v>
      </c>
      <c r="E25" s="13"/>
      <c r="F25" s="21">
        <v>24883</v>
      </c>
    </row>
    <row r="26" spans="1:6" x14ac:dyDescent="0.2">
      <c r="A26" s="20"/>
      <c r="B26" s="23"/>
      <c r="C26" s="20" t="s">
        <v>26</v>
      </c>
      <c r="D26" s="21">
        <v>-13874</v>
      </c>
      <c r="E26" s="13"/>
      <c r="F26" s="21">
        <v>-19934</v>
      </c>
    </row>
    <row r="27" spans="1:6" x14ac:dyDescent="0.2">
      <c r="A27" s="20"/>
      <c r="B27" s="23"/>
      <c r="C27" s="20" t="s">
        <v>27</v>
      </c>
      <c r="D27" s="21">
        <v>36655</v>
      </c>
      <c r="E27" s="13"/>
      <c r="F27" s="21">
        <v>19414</v>
      </c>
    </row>
    <row r="28" spans="1:6" x14ac:dyDescent="0.2">
      <c r="A28" s="20"/>
      <c r="B28" s="23"/>
      <c r="C28" s="20"/>
      <c r="D28" s="24"/>
      <c r="E28" s="13"/>
      <c r="F28" s="24"/>
    </row>
    <row r="29" spans="1:6" x14ac:dyDescent="0.2">
      <c r="A29" s="20"/>
      <c r="B29" s="23" t="s">
        <v>73</v>
      </c>
      <c r="C29" s="20"/>
      <c r="D29" s="12">
        <f>SUM(D22:D28)</f>
        <v>102541</v>
      </c>
      <c r="E29" s="26"/>
      <c r="F29" s="12">
        <f>SUM(F22:F28)</f>
        <v>82669</v>
      </c>
    </row>
    <row r="30" spans="1:6" x14ac:dyDescent="0.2">
      <c r="A30" s="20"/>
      <c r="B30" s="20" t="s">
        <v>28</v>
      </c>
      <c r="D30" s="21">
        <v>-10082</v>
      </c>
      <c r="E30" s="13"/>
      <c r="F30" s="21">
        <v>-8243</v>
      </c>
    </row>
    <row r="31" spans="1:6" x14ac:dyDescent="0.2">
      <c r="A31" s="20"/>
      <c r="B31" s="20" t="s">
        <v>30</v>
      </c>
      <c r="D31" s="21">
        <v>0</v>
      </c>
      <c r="E31" s="13"/>
      <c r="F31" s="21">
        <v>0</v>
      </c>
    </row>
    <row r="32" spans="1:6" x14ac:dyDescent="0.2">
      <c r="A32" s="20"/>
      <c r="B32" s="20"/>
      <c r="C32" s="20"/>
      <c r="D32" s="12"/>
      <c r="E32" s="13"/>
      <c r="F32" s="12"/>
    </row>
    <row r="33" spans="1:6" x14ac:dyDescent="0.2">
      <c r="A33" s="20"/>
      <c r="B33" s="20" t="s">
        <v>99</v>
      </c>
      <c r="C33" s="20"/>
      <c r="D33" s="27">
        <f>SUM(D29:D32)</f>
        <v>92459</v>
      </c>
      <c r="E33" s="26"/>
      <c r="F33" s="27">
        <f>SUM(F29:F32)</f>
        <v>74426</v>
      </c>
    </row>
    <row r="34" spans="1:6" x14ac:dyDescent="0.2">
      <c r="A34" s="20"/>
      <c r="B34" s="20"/>
      <c r="C34" s="20"/>
      <c r="D34" s="12"/>
      <c r="E34" s="13"/>
      <c r="F34" s="12"/>
    </row>
    <row r="35" spans="1:6" x14ac:dyDescent="0.2">
      <c r="A35" s="28" t="s">
        <v>74</v>
      </c>
      <c r="B35" s="22"/>
      <c r="C35" s="20"/>
      <c r="D35" s="12"/>
      <c r="E35" s="13"/>
      <c r="F35" s="12"/>
    </row>
    <row r="36" spans="1:6" x14ac:dyDescent="0.2">
      <c r="A36" s="20"/>
      <c r="B36" s="20" t="s">
        <v>34</v>
      </c>
      <c r="C36" s="20"/>
      <c r="D36" s="21">
        <v>-12854</v>
      </c>
      <c r="E36" s="13"/>
      <c r="F36" s="21">
        <v>-35019</v>
      </c>
    </row>
    <row r="37" spans="1:6" x14ac:dyDescent="0.2">
      <c r="A37" s="20"/>
      <c r="B37" s="20" t="s">
        <v>29</v>
      </c>
      <c r="C37" s="20"/>
      <c r="D37" s="21">
        <v>6037</v>
      </c>
      <c r="E37" s="13"/>
      <c r="F37" s="21">
        <v>5705</v>
      </c>
    </row>
    <row r="38" spans="1:6" x14ac:dyDescent="0.2">
      <c r="A38" s="20"/>
      <c r="B38" s="20" t="s">
        <v>123</v>
      </c>
      <c r="C38" s="20"/>
      <c r="D38" s="21">
        <v>-7446</v>
      </c>
      <c r="E38" s="13"/>
      <c r="F38" s="21">
        <v>0</v>
      </c>
    </row>
    <row r="39" spans="1:6" x14ac:dyDescent="0.2">
      <c r="A39" s="20"/>
      <c r="B39" s="20" t="s">
        <v>114</v>
      </c>
      <c r="C39" s="20"/>
      <c r="D39" s="21">
        <v>-291</v>
      </c>
      <c r="E39" s="13"/>
      <c r="F39" s="21">
        <v>-1008</v>
      </c>
    </row>
    <row r="40" spans="1:6" ht="12" customHeight="1" x14ac:dyDescent="0.2">
      <c r="A40" s="20"/>
      <c r="B40" s="20" t="s">
        <v>111</v>
      </c>
      <c r="C40" s="20"/>
      <c r="D40" s="21">
        <v>41</v>
      </c>
      <c r="E40" s="13"/>
      <c r="F40" s="21">
        <v>1</v>
      </c>
    </row>
    <row r="41" spans="1:6" x14ac:dyDescent="0.2">
      <c r="A41" s="20"/>
      <c r="B41" s="20" t="s">
        <v>76</v>
      </c>
      <c r="C41" s="20"/>
      <c r="D41" s="21">
        <v>0</v>
      </c>
      <c r="E41" s="13"/>
      <c r="F41" s="21">
        <v>0</v>
      </c>
    </row>
    <row r="42" spans="1:6" x14ac:dyDescent="0.2">
      <c r="A42" s="20"/>
      <c r="B42" s="20" t="s">
        <v>93</v>
      </c>
      <c r="C42" s="20"/>
      <c r="D42" s="27">
        <f>SUM(D36:D41)</f>
        <v>-14513</v>
      </c>
      <c r="E42" s="26"/>
      <c r="F42" s="27">
        <f>SUM(F36:F41)</f>
        <v>-30321</v>
      </c>
    </row>
    <row r="43" spans="1:6" x14ac:dyDescent="0.2">
      <c r="A43" s="20"/>
      <c r="B43" s="20"/>
      <c r="C43" s="20"/>
      <c r="D43" s="12"/>
      <c r="E43" s="13"/>
      <c r="F43" s="12"/>
    </row>
    <row r="44" spans="1:6" x14ac:dyDescent="0.2">
      <c r="A44" s="28" t="s">
        <v>75</v>
      </c>
      <c r="B44" s="22"/>
      <c r="C44" s="20"/>
      <c r="D44" s="12"/>
      <c r="E44" s="13"/>
      <c r="F44" s="12"/>
    </row>
    <row r="45" spans="1:6" ht="12" customHeight="1" x14ac:dyDescent="0.2">
      <c r="A45" s="20"/>
      <c r="B45" s="22"/>
      <c r="C45" s="20"/>
      <c r="D45" s="12"/>
      <c r="E45" s="13"/>
      <c r="F45" s="12"/>
    </row>
    <row r="46" spans="1:6" x14ac:dyDescent="0.2">
      <c r="A46" s="20"/>
      <c r="B46" s="25" t="s">
        <v>80</v>
      </c>
      <c r="C46" s="20"/>
      <c r="D46" s="12">
        <v>-26036</v>
      </c>
      <c r="E46" s="13"/>
      <c r="F46" s="12">
        <v>-26124</v>
      </c>
    </row>
    <row r="47" spans="1:6" x14ac:dyDescent="0.2">
      <c r="A47" s="20"/>
      <c r="B47" s="25" t="s">
        <v>82</v>
      </c>
      <c r="C47" s="20"/>
      <c r="D47" s="12">
        <v>0</v>
      </c>
      <c r="E47" s="13"/>
      <c r="F47" s="12">
        <v>0</v>
      </c>
    </row>
    <row r="48" spans="1:6" x14ac:dyDescent="0.2">
      <c r="A48" s="20"/>
      <c r="B48" s="25" t="s">
        <v>83</v>
      </c>
      <c r="C48" s="29"/>
      <c r="D48" s="21">
        <v>0</v>
      </c>
      <c r="E48" s="13"/>
      <c r="F48" s="21">
        <v>0</v>
      </c>
    </row>
    <row r="49" spans="1:6" x14ac:dyDescent="0.2">
      <c r="A49" s="20"/>
      <c r="B49" s="25" t="s">
        <v>77</v>
      </c>
      <c r="C49" s="29"/>
      <c r="D49" s="21">
        <v>0</v>
      </c>
      <c r="E49" s="13"/>
      <c r="F49" s="21">
        <v>1025</v>
      </c>
    </row>
    <row r="50" spans="1:6" x14ac:dyDescent="0.2">
      <c r="A50" s="20"/>
      <c r="B50" s="20" t="s">
        <v>81</v>
      </c>
      <c r="C50" s="20"/>
      <c r="D50" s="21">
        <v>-958</v>
      </c>
      <c r="E50" s="13"/>
      <c r="F50" s="21">
        <f>-201</f>
        <v>-201</v>
      </c>
    </row>
    <row r="51" spans="1:6" x14ac:dyDescent="0.2">
      <c r="A51" s="20"/>
      <c r="B51" s="20" t="s">
        <v>100</v>
      </c>
      <c r="C51" s="20"/>
      <c r="D51" s="27">
        <f>SUM(D46:D50)</f>
        <v>-26994</v>
      </c>
      <c r="E51" s="26"/>
      <c r="F51" s="27">
        <f>SUM(F46:F50)</f>
        <v>-25300</v>
      </c>
    </row>
    <row r="52" spans="1:6" x14ac:dyDescent="0.2">
      <c r="A52" s="20"/>
      <c r="B52" s="20"/>
      <c r="C52" s="20"/>
      <c r="D52" s="12"/>
      <c r="E52" s="13"/>
      <c r="F52" s="12"/>
    </row>
    <row r="53" spans="1:6" x14ac:dyDescent="0.2">
      <c r="A53" s="20" t="s">
        <v>110</v>
      </c>
      <c r="B53" s="20"/>
      <c r="C53" s="20"/>
      <c r="D53" s="21">
        <f>+D33+D42+D51</f>
        <v>50952</v>
      </c>
      <c r="E53" s="13"/>
      <c r="F53" s="21">
        <f>+F33+F42+F51</f>
        <v>18805</v>
      </c>
    </row>
    <row r="54" spans="1:6" x14ac:dyDescent="0.2">
      <c r="A54" s="20"/>
      <c r="B54" s="22"/>
      <c r="C54" s="20"/>
      <c r="D54" s="12"/>
      <c r="E54" s="13"/>
      <c r="F54" s="12"/>
    </row>
    <row r="55" spans="1:6" x14ac:dyDescent="0.2">
      <c r="A55" s="20" t="s">
        <v>42</v>
      </c>
      <c r="B55" s="20"/>
      <c r="C55" s="20"/>
      <c r="D55" s="21">
        <f>BS!E29</f>
        <v>236833</v>
      </c>
      <c r="E55" s="13"/>
      <c r="F55" s="21">
        <v>233191</v>
      </c>
    </row>
    <row r="56" spans="1:6" x14ac:dyDescent="0.2">
      <c r="A56" s="20"/>
      <c r="B56" s="20"/>
      <c r="C56" s="20"/>
      <c r="D56" s="12"/>
      <c r="E56" s="13"/>
      <c r="F56" s="12"/>
    </row>
    <row r="57" spans="1:6" ht="13.5" thickBot="1" x14ac:dyDescent="0.25">
      <c r="A57" s="20" t="s">
        <v>43</v>
      </c>
      <c r="B57" s="20"/>
      <c r="C57" s="20"/>
      <c r="D57" s="30">
        <f>+D53+D55</f>
        <v>287785</v>
      </c>
      <c r="E57" s="13"/>
      <c r="F57" s="30">
        <f>+F53+F55</f>
        <v>251996</v>
      </c>
    </row>
    <row r="58" spans="1:6" ht="13.5" thickTop="1" x14ac:dyDescent="0.2">
      <c r="A58" s="20"/>
      <c r="B58" s="20"/>
      <c r="C58" s="20"/>
      <c r="D58" s="12"/>
      <c r="E58" s="13"/>
      <c r="F58" s="12"/>
    </row>
    <row r="59" spans="1:6" x14ac:dyDescent="0.2">
      <c r="A59" s="20"/>
      <c r="B59" s="20"/>
      <c r="C59" s="20"/>
      <c r="D59" s="12"/>
      <c r="E59" s="13"/>
      <c r="F59" s="12"/>
    </row>
    <row r="60" spans="1:6" x14ac:dyDescent="0.2">
      <c r="A60" s="28" t="s">
        <v>35</v>
      </c>
      <c r="B60" s="20"/>
      <c r="C60" s="20"/>
      <c r="D60" s="12"/>
      <c r="E60" s="13"/>
      <c r="F60" s="12"/>
    </row>
    <row r="61" spans="1:6" x14ac:dyDescent="0.2">
      <c r="A61" s="20"/>
      <c r="B61" s="20"/>
      <c r="C61" s="20"/>
      <c r="D61" s="12"/>
      <c r="E61" s="13"/>
      <c r="F61" s="12"/>
    </row>
    <row r="62" spans="1:6" x14ac:dyDescent="0.2">
      <c r="A62" s="20"/>
      <c r="B62" s="20" t="s">
        <v>31</v>
      </c>
      <c r="C62" s="20"/>
      <c r="D62" s="21">
        <v>22335</v>
      </c>
      <c r="E62" s="13"/>
      <c r="F62" s="21">
        <v>6074</v>
      </c>
    </row>
    <row r="63" spans="1:6" x14ac:dyDescent="0.2">
      <c r="A63" s="31"/>
      <c r="B63" s="20" t="s">
        <v>36</v>
      </c>
      <c r="C63" s="20"/>
      <c r="D63" s="21">
        <v>165210</v>
      </c>
      <c r="E63" s="13"/>
      <c r="F63" s="21">
        <v>175724</v>
      </c>
    </row>
    <row r="64" spans="1:6" x14ac:dyDescent="0.2">
      <c r="A64" s="20"/>
      <c r="B64" s="20" t="s">
        <v>101</v>
      </c>
      <c r="C64" s="20"/>
      <c r="D64" s="21">
        <v>100240</v>
      </c>
      <c r="E64" s="13"/>
      <c r="F64" s="21">
        <v>70198</v>
      </c>
    </row>
    <row r="65" spans="1:7" x14ac:dyDescent="0.2">
      <c r="A65" s="20"/>
      <c r="B65" s="20"/>
      <c r="C65" s="20"/>
      <c r="D65" s="21"/>
      <c r="E65" s="13"/>
      <c r="F65" s="21"/>
    </row>
    <row r="66" spans="1:7" ht="13.5" thickBot="1" x14ac:dyDescent="0.25">
      <c r="A66" s="20"/>
      <c r="B66" s="20"/>
      <c r="C66" s="20"/>
      <c r="D66" s="32">
        <f>SUM(D62:D64)</f>
        <v>287785</v>
      </c>
      <c r="E66" s="13"/>
      <c r="F66" s="32">
        <f>SUM(F62:F64)</f>
        <v>251996</v>
      </c>
    </row>
    <row r="67" spans="1:7" ht="13.5" thickTop="1" x14ac:dyDescent="0.2">
      <c r="A67" s="13"/>
      <c r="B67" s="13"/>
      <c r="C67" s="13"/>
      <c r="D67" s="12"/>
      <c r="E67" s="13"/>
      <c r="F67" s="12"/>
    </row>
    <row r="68" spans="1:7" x14ac:dyDescent="0.2">
      <c r="A68" s="33" t="s">
        <v>18</v>
      </c>
      <c r="B68" s="34"/>
      <c r="C68" s="35"/>
      <c r="D68" s="36"/>
      <c r="E68" s="36"/>
      <c r="F68" s="36"/>
    </row>
    <row r="69" spans="1:7" x14ac:dyDescent="0.2">
      <c r="A69" s="37"/>
      <c r="B69" s="1"/>
      <c r="C69" s="1"/>
      <c r="D69" s="12"/>
      <c r="E69" s="12"/>
      <c r="F69" s="12"/>
    </row>
    <row r="70" spans="1:7" ht="37.5" customHeight="1" x14ac:dyDescent="0.2">
      <c r="A70" s="84" t="s">
        <v>119</v>
      </c>
      <c r="B70" s="84"/>
      <c r="C70" s="84"/>
      <c r="D70" s="84"/>
      <c r="E70" s="84"/>
      <c r="F70" s="84"/>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1</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election activeCell="A36" sqref="A36"/>
    </sheetView>
  </sheetViews>
  <sheetFormatPr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x14ac:dyDescent="0.2">
      <c r="A1" s="2" t="s">
        <v>96</v>
      </c>
      <c r="B1" s="2"/>
    </row>
    <row r="2" spans="1:14" x14ac:dyDescent="0.2">
      <c r="A2" s="4" t="s">
        <v>37</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38</v>
      </c>
      <c r="B5" s="11"/>
      <c r="C5" s="12"/>
      <c r="D5" s="12"/>
      <c r="E5" s="12"/>
      <c r="F5" s="12"/>
      <c r="G5" s="12"/>
      <c r="H5" s="12"/>
      <c r="I5" s="12"/>
      <c r="J5" s="1"/>
    </row>
    <row r="6" spans="1:14" x14ac:dyDescent="0.2">
      <c r="A6" s="14" t="s">
        <v>124</v>
      </c>
      <c r="B6" s="14"/>
      <c r="C6" s="10"/>
      <c r="D6" s="6"/>
      <c r="E6" s="6"/>
      <c r="F6" s="6"/>
      <c r="G6" s="6"/>
      <c r="H6" s="6"/>
      <c r="I6" s="6"/>
      <c r="J6" s="6"/>
      <c r="K6" s="7"/>
      <c r="L6" s="8"/>
      <c r="M6" s="7"/>
      <c r="N6" s="9"/>
    </row>
    <row r="7" spans="1:14" x14ac:dyDescent="0.2">
      <c r="A7" s="11" t="s">
        <v>14</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6" t="s">
        <v>91</v>
      </c>
      <c r="E9" s="87"/>
      <c r="F9" s="87"/>
      <c r="G9" s="88"/>
      <c r="H9" s="79" t="s">
        <v>92</v>
      </c>
      <c r="I9" s="12"/>
      <c r="J9" s="1"/>
    </row>
    <row r="10" spans="1:14" x14ac:dyDescent="0.2">
      <c r="A10" s="1"/>
      <c r="B10" s="1"/>
      <c r="C10" s="12"/>
      <c r="D10" s="41" t="s">
        <v>19</v>
      </c>
      <c r="E10" s="41" t="s">
        <v>19</v>
      </c>
      <c r="F10" s="41" t="s">
        <v>87</v>
      </c>
      <c r="G10" s="78" t="s">
        <v>116</v>
      </c>
      <c r="H10" s="41" t="s">
        <v>10</v>
      </c>
      <c r="I10" s="12"/>
      <c r="J10" s="1"/>
    </row>
    <row r="11" spans="1:14" x14ac:dyDescent="0.2">
      <c r="A11" s="1"/>
      <c r="B11" s="1"/>
      <c r="C11" s="12"/>
      <c r="D11" s="41" t="s">
        <v>17</v>
      </c>
      <c r="E11" s="41" t="s">
        <v>24</v>
      </c>
      <c r="F11" s="41" t="s">
        <v>88</v>
      </c>
      <c r="G11" s="78" t="s">
        <v>117</v>
      </c>
      <c r="H11" s="41" t="s">
        <v>58</v>
      </c>
      <c r="I11" s="41" t="s">
        <v>9</v>
      </c>
      <c r="J11" s="1"/>
    </row>
    <row r="12" spans="1:14" x14ac:dyDescent="0.2">
      <c r="A12" s="1"/>
      <c r="B12" s="1"/>
      <c r="C12" s="12"/>
      <c r="D12" s="41" t="s">
        <v>5</v>
      </c>
      <c r="E12" s="41" t="s">
        <v>5</v>
      </c>
      <c r="F12" s="41" t="s">
        <v>5</v>
      </c>
      <c r="G12" s="78" t="s">
        <v>5</v>
      </c>
      <c r="H12" s="41" t="s">
        <v>5</v>
      </c>
      <c r="I12" s="41" t="s">
        <v>5</v>
      </c>
      <c r="J12" s="1"/>
    </row>
    <row r="13" spans="1:14" x14ac:dyDescent="0.2">
      <c r="A13" s="11" t="s">
        <v>120</v>
      </c>
      <c r="B13" s="11"/>
      <c r="C13" s="12"/>
      <c r="D13" s="41">
        <v>380000</v>
      </c>
      <c r="E13" s="41">
        <v>32441</v>
      </c>
      <c r="F13" s="41">
        <v>-7992</v>
      </c>
      <c r="G13" s="78">
        <v>24</v>
      </c>
      <c r="H13" s="41">
        <v>368625</v>
      </c>
      <c r="I13" s="76">
        <f>SUM(D13:H13)</f>
        <v>773098</v>
      </c>
      <c r="J13" s="1"/>
    </row>
    <row r="14" spans="1:14" x14ac:dyDescent="0.2">
      <c r="A14" s="1"/>
      <c r="B14" s="1"/>
      <c r="C14" s="12"/>
      <c r="D14" s="41"/>
      <c r="E14" s="41"/>
      <c r="F14" s="41"/>
      <c r="G14" s="78"/>
      <c r="H14" s="41"/>
      <c r="I14" s="41"/>
      <c r="J14" s="1"/>
    </row>
    <row r="15" spans="1:14" x14ac:dyDescent="0.2">
      <c r="A15" s="1" t="s">
        <v>104</v>
      </c>
      <c r="B15" s="1"/>
      <c r="C15" s="12"/>
      <c r="D15" s="41">
        <v>0</v>
      </c>
      <c r="E15" s="41">
        <v>0</v>
      </c>
      <c r="F15" s="41">
        <v>0</v>
      </c>
      <c r="G15" s="78">
        <v>750</v>
      </c>
      <c r="H15" s="41">
        <v>27986</v>
      </c>
      <c r="I15" s="41">
        <f>SUM(D15:H15)</f>
        <v>28736</v>
      </c>
      <c r="J15" s="1"/>
    </row>
    <row r="16" spans="1:14" ht="11.25" customHeight="1" x14ac:dyDescent="0.2">
      <c r="A16" s="1"/>
      <c r="B16" s="1"/>
      <c r="C16" s="12"/>
      <c r="D16" s="41"/>
      <c r="E16" s="41"/>
      <c r="F16" s="41"/>
      <c r="G16" s="78"/>
      <c r="H16" s="41"/>
      <c r="I16" s="41"/>
      <c r="J16" s="1"/>
    </row>
    <row r="17" spans="1:10" x14ac:dyDescent="0.2">
      <c r="A17" s="1" t="s">
        <v>78</v>
      </c>
      <c r="B17" s="1"/>
      <c r="C17" s="12"/>
      <c r="D17" s="41">
        <v>0</v>
      </c>
      <c r="E17" s="41">
        <v>0</v>
      </c>
      <c r="F17" s="41">
        <v>0</v>
      </c>
      <c r="G17" s="78">
        <v>0</v>
      </c>
      <c r="H17" s="41">
        <v>-26036</v>
      </c>
      <c r="I17" s="41">
        <f>SUM(D17:H17)</f>
        <v>-26036</v>
      </c>
      <c r="J17" s="1"/>
    </row>
    <row r="18" spans="1:10" ht="11.25" customHeight="1" x14ac:dyDescent="0.2">
      <c r="A18" s="1"/>
      <c r="B18" s="1"/>
      <c r="C18" s="12"/>
      <c r="D18" s="41"/>
      <c r="E18" s="41"/>
      <c r="F18" s="41"/>
      <c r="G18" s="78"/>
      <c r="H18" s="41"/>
      <c r="I18" s="41"/>
      <c r="J18" s="1"/>
    </row>
    <row r="19" spans="1:10" x14ac:dyDescent="0.2">
      <c r="A19" s="1" t="s">
        <v>109</v>
      </c>
      <c r="B19" s="1"/>
      <c r="C19" s="12"/>
      <c r="D19" s="41">
        <v>0</v>
      </c>
      <c r="E19" s="41">
        <v>0</v>
      </c>
      <c r="F19" s="41">
        <v>-958</v>
      </c>
      <c r="G19" s="78">
        <v>0</v>
      </c>
      <c r="H19" s="41">
        <v>0</v>
      </c>
      <c r="I19" s="41">
        <f>SUM(D19:H19)</f>
        <v>-958</v>
      </c>
      <c r="J19" s="1"/>
    </row>
    <row r="20" spans="1:10" x14ac:dyDescent="0.2">
      <c r="A20" s="1"/>
      <c r="B20" s="1"/>
      <c r="C20" s="12"/>
      <c r="D20" s="41"/>
      <c r="E20" s="41"/>
      <c r="F20" s="42"/>
      <c r="G20" s="78"/>
      <c r="H20" s="41"/>
      <c r="I20" s="42"/>
      <c r="J20" s="1"/>
    </row>
    <row r="21" spans="1:10" x14ac:dyDescent="0.2">
      <c r="A21" s="1" t="s">
        <v>84</v>
      </c>
      <c r="B21" s="1"/>
      <c r="C21" s="12"/>
      <c r="D21" s="41">
        <v>0</v>
      </c>
      <c r="E21" s="41">
        <v>0</v>
      </c>
      <c r="F21" s="41">
        <v>0</v>
      </c>
      <c r="G21" s="78">
        <v>0</v>
      </c>
      <c r="H21" s="41">
        <v>0</v>
      </c>
      <c r="I21" s="41">
        <f>SUM(D21:H21)</f>
        <v>0</v>
      </c>
      <c r="J21" s="1"/>
    </row>
    <row r="22" spans="1:10" x14ac:dyDescent="0.2">
      <c r="A22" s="1"/>
      <c r="B22" s="1"/>
      <c r="C22" s="12"/>
      <c r="D22" s="41"/>
      <c r="E22" s="41"/>
      <c r="F22" s="41"/>
      <c r="G22" s="78"/>
      <c r="H22" s="41"/>
      <c r="I22" s="41"/>
      <c r="J22" s="1"/>
    </row>
    <row r="23" spans="1:10" ht="13.5" thickBot="1" x14ac:dyDescent="0.25">
      <c r="A23" s="11" t="s">
        <v>127</v>
      </c>
      <c r="B23" s="11"/>
      <c r="C23" s="12"/>
      <c r="D23" s="43">
        <f>SUM(D13:D19)</f>
        <v>380000</v>
      </c>
      <c r="E23" s="43">
        <f>SUM(E13:E19)</f>
        <v>32441</v>
      </c>
      <c r="F23" s="43">
        <f>SUM(F13:F19)</f>
        <v>-8950</v>
      </c>
      <c r="G23" s="43">
        <f>SUM(G13:G19)</f>
        <v>774</v>
      </c>
      <c r="H23" s="43">
        <f>SUM(H13:H21)</f>
        <v>370575</v>
      </c>
      <c r="I23" s="43">
        <f>SUM(I13:I21)</f>
        <v>774840</v>
      </c>
      <c r="J23" s="1"/>
    </row>
    <row r="24" spans="1:10" ht="13.5" thickTop="1" x14ac:dyDescent="0.2">
      <c r="A24" s="1"/>
      <c r="B24" s="1"/>
      <c r="C24" s="12"/>
      <c r="D24" s="41"/>
      <c r="E24" s="41"/>
      <c r="F24" s="41"/>
      <c r="G24" s="78"/>
      <c r="H24" s="41"/>
      <c r="I24" s="41"/>
      <c r="J24" s="1"/>
    </row>
    <row r="25" spans="1:10" x14ac:dyDescent="0.2">
      <c r="A25" s="1"/>
      <c r="B25" s="1"/>
      <c r="C25" s="12"/>
      <c r="D25" s="41"/>
      <c r="E25" s="41"/>
      <c r="F25" s="41"/>
      <c r="G25" s="78"/>
      <c r="H25" s="41"/>
      <c r="I25" s="41"/>
      <c r="J25" s="39"/>
    </row>
    <row r="26" spans="1:10" x14ac:dyDescent="0.2">
      <c r="A26" s="1"/>
      <c r="B26" s="1"/>
      <c r="C26" s="12"/>
      <c r="D26" s="41"/>
      <c r="E26" s="41"/>
      <c r="F26" s="41"/>
      <c r="G26" s="78"/>
      <c r="H26" s="41"/>
      <c r="I26" s="41"/>
      <c r="J26" s="1"/>
    </row>
    <row r="27" spans="1:10" x14ac:dyDescent="0.2">
      <c r="A27" s="11" t="s">
        <v>115</v>
      </c>
      <c r="B27" s="11"/>
      <c r="C27" s="12"/>
      <c r="D27" s="78">
        <v>380000</v>
      </c>
      <c r="E27" s="78">
        <v>32441</v>
      </c>
      <c r="F27" s="78">
        <v>-7416</v>
      </c>
      <c r="G27" s="78">
        <v>0</v>
      </c>
      <c r="H27" s="78">
        <v>366742</v>
      </c>
      <c r="I27" s="78">
        <f>SUM(D27:H27)</f>
        <v>771767</v>
      </c>
      <c r="J27" s="1"/>
    </row>
    <row r="28" spans="1:10" x14ac:dyDescent="0.2">
      <c r="A28" s="1"/>
      <c r="B28" s="1"/>
      <c r="C28" s="12"/>
      <c r="D28" s="78"/>
      <c r="E28" s="78"/>
      <c r="F28" s="78"/>
      <c r="G28" s="78"/>
      <c r="H28" s="78"/>
      <c r="I28" s="78"/>
      <c r="J28" s="1"/>
    </row>
    <row r="29" spans="1:10" x14ac:dyDescent="0.2">
      <c r="A29" s="1" t="s">
        <v>104</v>
      </c>
      <c r="B29" s="1"/>
      <c r="C29" s="12"/>
      <c r="D29" s="78">
        <v>0</v>
      </c>
      <c r="E29" s="78">
        <v>0</v>
      </c>
      <c r="F29" s="78">
        <v>0</v>
      </c>
      <c r="G29" s="78">
        <v>65</v>
      </c>
      <c r="H29" s="78">
        <v>22385</v>
      </c>
      <c r="I29" s="78">
        <f>SUM(D29:H29)</f>
        <v>22450</v>
      </c>
      <c r="J29" s="1"/>
    </row>
    <row r="30" spans="1:10" x14ac:dyDescent="0.2">
      <c r="A30" s="1"/>
      <c r="B30" s="1"/>
      <c r="C30" s="12"/>
      <c r="D30" s="78"/>
      <c r="E30" s="78"/>
      <c r="F30" s="78"/>
      <c r="G30" s="78"/>
      <c r="H30" s="78"/>
      <c r="I30" s="78"/>
      <c r="J30" s="1"/>
    </row>
    <row r="31" spans="1:10" ht="12.75" customHeight="1" x14ac:dyDescent="0.2">
      <c r="A31" s="1" t="s">
        <v>78</v>
      </c>
      <c r="B31" s="1"/>
      <c r="C31" s="12"/>
      <c r="D31" s="78">
        <v>0</v>
      </c>
      <c r="E31" s="78">
        <v>0</v>
      </c>
      <c r="F31" s="78">
        <v>0</v>
      </c>
      <c r="G31" s="78">
        <v>0</v>
      </c>
      <c r="H31" s="78">
        <v>-26124</v>
      </c>
      <c r="I31" s="78">
        <f>SUM(D31:H31)</f>
        <v>-26124</v>
      </c>
      <c r="J31" s="1"/>
    </row>
    <row r="32" spans="1:10" x14ac:dyDescent="0.2">
      <c r="A32" s="1"/>
      <c r="B32" s="1"/>
      <c r="C32" s="12"/>
      <c r="D32" s="78"/>
      <c r="E32" s="78"/>
      <c r="F32" s="78"/>
      <c r="G32" s="78"/>
      <c r="H32" s="78"/>
      <c r="I32" s="78"/>
      <c r="J32" s="1"/>
    </row>
    <row r="33" spans="1:10" x14ac:dyDescent="0.2">
      <c r="A33" s="1" t="s">
        <v>109</v>
      </c>
      <c r="B33" s="1"/>
      <c r="C33" s="12"/>
      <c r="D33" s="78">
        <v>0</v>
      </c>
      <c r="E33" s="78">
        <v>0</v>
      </c>
      <c r="F33" s="78">
        <v>-201</v>
      </c>
      <c r="G33" s="78">
        <v>0</v>
      </c>
      <c r="H33" s="78">
        <v>0</v>
      </c>
      <c r="I33" s="78">
        <f>SUM(D33:H33)</f>
        <v>-201</v>
      </c>
      <c r="J33" s="1"/>
    </row>
    <row r="34" spans="1:10" x14ac:dyDescent="0.2">
      <c r="A34" s="1"/>
      <c r="B34" s="1"/>
      <c r="C34" s="12"/>
      <c r="D34" s="78"/>
      <c r="E34" s="78"/>
      <c r="F34" s="42"/>
      <c r="G34" s="78"/>
      <c r="H34" s="78"/>
      <c r="I34" s="42"/>
      <c r="J34" s="1"/>
    </row>
    <row r="35" spans="1:10" x14ac:dyDescent="0.2">
      <c r="A35" s="1" t="s">
        <v>84</v>
      </c>
      <c r="B35" s="1"/>
      <c r="C35" s="12"/>
      <c r="D35" s="78">
        <v>0</v>
      </c>
      <c r="E35" s="78">
        <v>0</v>
      </c>
      <c r="F35" s="78">
        <v>0</v>
      </c>
      <c r="G35" s="78">
        <v>0</v>
      </c>
      <c r="H35" s="78">
        <v>0</v>
      </c>
      <c r="I35" s="78">
        <f>SUM(D35:H35)</f>
        <v>0</v>
      </c>
      <c r="J35" s="1"/>
    </row>
    <row r="36" spans="1:10" x14ac:dyDescent="0.2">
      <c r="A36" s="1"/>
      <c r="B36" s="1"/>
      <c r="C36" s="12"/>
      <c r="D36" s="78"/>
      <c r="E36" s="78"/>
      <c r="F36" s="78"/>
      <c r="G36" s="78"/>
      <c r="H36" s="78"/>
      <c r="I36" s="78"/>
      <c r="J36" s="1"/>
    </row>
    <row r="37" spans="1:10" ht="13.5" thickBot="1" x14ac:dyDescent="0.25">
      <c r="A37" s="11" t="s">
        <v>128</v>
      </c>
      <c r="B37" s="11"/>
      <c r="C37" s="12"/>
      <c r="D37" s="43">
        <f>SUM(D27:D33)</f>
        <v>380000</v>
      </c>
      <c r="E37" s="43">
        <f>SUM(E27:E33)</f>
        <v>32441</v>
      </c>
      <c r="F37" s="43">
        <f>SUM(F27:F33)</f>
        <v>-7617</v>
      </c>
      <c r="G37" s="43">
        <f>SUM(G27:G33)</f>
        <v>65</v>
      </c>
      <c r="H37" s="43">
        <f>SUM(H27:H35)</f>
        <v>363003</v>
      </c>
      <c r="I37" s="43">
        <f>SUM(I27:I35)</f>
        <v>767892</v>
      </c>
      <c r="J37" s="39"/>
    </row>
    <row r="38" spans="1:10" ht="13.5" thickTop="1" x14ac:dyDescent="0.2">
      <c r="A38" s="11"/>
      <c r="B38" s="11"/>
      <c r="C38" s="12"/>
      <c r="D38" s="36"/>
      <c r="E38" s="36"/>
      <c r="F38" s="36"/>
      <c r="G38" s="36"/>
      <c r="H38" s="36"/>
      <c r="I38" s="36"/>
      <c r="J38" s="1"/>
    </row>
    <row r="39" spans="1:10" x14ac:dyDescent="0.2">
      <c r="A39" s="37"/>
      <c r="B39" s="37"/>
      <c r="C39" s="12"/>
      <c r="D39" s="12"/>
      <c r="E39" s="12"/>
      <c r="F39" s="12"/>
      <c r="G39" s="12"/>
      <c r="H39" s="12"/>
      <c r="I39" s="12"/>
      <c r="J39" s="40"/>
    </row>
    <row r="40" spans="1:10" x14ac:dyDescent="0.2">
      <c r="A40" s="33" t="s">
        <v>18</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4" t="s">
        <v>119</v>
      </c>
      <c r="B42" s="85"/>
      <c r="C42" s="85"/>
      <c r="D42" s="85"/>
      <c r="E42" s="85"/>
      <c r="F42" s="85"/>
      <c r="G42" s="85"/>
      <c r="H42" s="85"/>
      <c r="I42" s="85"/>
      <c r="J42" s="1"/>
    </row>
    <row r="43" spans="1:10" x14ac:dyDescent="0.2">
      <c r="A43" s="44"/>
      <c r="B43" s="38"/>
      <c r="C43" s="38"/>
      <c r="D43" s="38"/>
      <c r="E43" s="38"/>
      <c r="F43" s="38"/>
      <c r="G43" s="77"/>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Candice Wong</cp:lastModifiedBy>
  <cp:lastPrinted>2013-04-30T00:28:20Z</cp:lastPrinted>
  <dcterms:created xsi:type="dcterms:W3CDTF">2004-12-27T02:29:13Z</dcterms:created>
  <dcterms:modified xsi:type="dcterms:W3CDTF">2013-11-08T06:52:47Z</dcterms:modified>
</cp:coreProperties>
</file>